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20" yWindow="240" windowWidth="19020" windowHeight="11775" tabRatio="915" firstSheet="8" activeTab="20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44525"/>
</workbook>
</file>

<file path=xl/calcChain.xml><?xml version="1.0" encoding="utf-8"?>
<calcChain xmlns="http://schemas.openxmlformats.org/spreadsheetml/2006/main">
  <c r="S21" i="6" l="1"/>
  <c r="R21" i="6"/>
  <c r="Q21" i="6"/>
  <c r="P21" i="6"/>
  <c r="U24" i="17" l="1"/>
  <c r="S24" i="17"/>
  <c r="S21" i="17" s="1"/>
  <c r="R24" i="17"/>
  <c r="P24" i="17"/>
  <c r="P21" i="17" s="1"/>
  <c r="U22" i="17"/>
  <c r="R22" i="17"/>
  <c r="P22" i="17"/>
  <c r="U21" i="17"/>
  <c r="R21" i="17"/>
  <c r="R35" i="16" l="1"/>
  <c r="Q35" i="16"/>
  <c r="P35" i="16"/>
  <c r="R26" i="16"/>
  <c r="Q26" i="16"/>
  <c r="P26" i="16"/>
  <c r="R22" i="16"/>
  <c r="Q22" i="16"/>
  <c r="P22" i="16"/>
  <c r="R21" i="16"/>
  <c r="Q21" i="16"/>
  <c r="P21" i="16"/>
  <c r="Q22" i="15"/>
  <c r="P22" i="15"/>
  <c r="Q21" i="15"/>
  <c r="P21" i="15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<sst xmlns="http://schemas.openxmlformats.org/spreadsheetml/2006/main" count="481" uniqueCount="424">
  <si>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</si>
  <si>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</si>
  <si>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</si>
  <si>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</si>
  <si>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</si>
  <si>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</si>
  <si>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</si>
  <si>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</si>
  <si>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</si>
  <si>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</si>
  <si>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</si>
  <si>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</si>
  <si>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</si>
  <si>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</si>
  <si>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</si>
  <si>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</si>
  <si>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</si>
  <si>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</si>
  <si>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</si>
  <si>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</si>
  <si>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</si>
  <si>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</si>
  <si>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</si>
  <si>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</si>
  <si>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</si>
  <si>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</si>
  <si>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</si>
  <si>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</si>
  <si>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</si>
  <si>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</si>
  <si>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</si>
  <si>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</si>
  <si>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</si>
  <si>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</si>
  <si>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</si>
  <si>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</si>
  <si>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</si>
  <si>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</si>
  <si>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</si>
  <si>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</si>
  <si>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</si>
  <si>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</si>
  <si>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</si>
  <si>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</si>
  <si>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</si>
  <si>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</si>
  <si>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</si>
  <si>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</si>
  <si>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</si>
  <si>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</si>
  <si>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</si>
  <si>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</si>
  <si>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</si>
  <si>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</si>
  <si>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</si>
  <si>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</si>
  <si>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</si>
  <si>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</si>
  <si>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</si>
  <si>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</si>
  <si>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</si>
  <si>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</si>
  <si>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</si>
  <si>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</si>
  <si>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</si>
  <si>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</si>
  <si>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</si>
  <si>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</si>
  <si>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</si>
  <si>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</si>
  <si>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</si>
  <si>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</si>
  <si>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</si>
  <si>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</si>
  <si>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</si>
  <si>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</si>
  <si>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</si>
  <si>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</si>
  <si>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</si>
  <si>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</si>
  <si>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</si>
  <si>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</si>
  <si>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</si>
  <si>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</si>
  <si>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</si>
  <si>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</si>
  <si>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</si>
  <si>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</si>
  <si>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</si>
  <si>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</si>
  <si>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</si>
  <si>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</si>
  <si>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</si>
  <si>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</si>
  <si>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</si>
  <si>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</si>
  <si>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</si>
  <si>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</si>
  <si>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</si>
  <si>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</si>
  <si>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</si>
  <si>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</si>
  <si>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</si>
  <si>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</si>
  <si>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</si>
  <si>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</si>
  <si>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</si>
  <si>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</si>
  <si>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</si>
  <si>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</si>
  <si>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</si>
  <si>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</si>
  <si>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</si>
  <si>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</si>
  <si>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</si>
  <si>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</si>
  <si>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</si>
  <si>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</si>
  <si>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</si>
  <si>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</si>
  <si>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</si>
  <si>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</si>
  <si>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</si>
  <si>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</si>
  <si>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</si>
  <si>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</si>
  <si>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</si>
  <si>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</si>
  <si>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</si>
  <si>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</si>
  <si>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</si>
  <si>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</si>
  <si>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</si>
  <si>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</si>
  <si>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</si>
  <si>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</si>
  <si>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</si>
  <si>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</si>
  <si>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</si>
  <si>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</si>
  <si>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</si>
  <si>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</si>
  <si>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</si>
  <si>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</si>
  <si>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</si>
  <si>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</si>
  <si>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</si>
  <si>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</si>
  <si>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</si>
  <si>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</si>
  <si>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</si>
  <si>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</si>
  <si>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</si>
  <si>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</si>
  <si>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</si>
  <si>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</si>
  <si>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</si>
  <si>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</si>
  <si>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</si>
  <si>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</si>
  <si>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</si>
  <si>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</si>
  <si>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</si>
  <si>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</si>
  <si>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</si>
  <si>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</si>
  <si>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</si>
  <si>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</si>
  <si>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</si>
  <si>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</si>
  <si>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</si>
  <si>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</si>
  <si>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</si>
  <si>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</si>
  <si>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</si>
  <si>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</si>
  <si>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</si>
  <si>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</si>
  <si>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</si>
  <si>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</si>
  <si>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</si>
  <si>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</si>
  <si>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</si>
  <si>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</si>
  <si>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</si>
  <si>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</si>
  <si>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</si>
  <si>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</si>
  <si>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</si>
  <si>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</si>
  <si>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</si>
  <si>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</si>
  <si>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</si>
  <si>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</si>
  <si>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</si>
  <si>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</si>
  <si>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</si>
  <si>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</si>
  <si>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</si>
  <si>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</si>
  <si>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</si>
  <si>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</si>
  <si>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</si>
  <si>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</si>
  <si>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</si>
  <si>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</si>
  <si>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</si>
  <si>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</si>
  <si>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</si>
  <si>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</si>
  <si>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</si>
  <si>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</si>
  <si>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</si>
  <si>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</si>
  <si>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</si>
  <si>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</si>
  <si>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</si>
  <si>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</si>
  <si>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</si>
  <si>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</si>
  <si>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</si>
  <si>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</si>
  <si>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</si>
  <si>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</si>
  <si>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</si>
  <si>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</si>
  <si>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</si>
  <si>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</si>
  <si>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</si>
  <si>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</si>
  <si>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</si>
  <si>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</si>
  <si>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</si>
  <si>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</si>
  <si>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</si>
  <si>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</si>
  <si>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</si>
  <si>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</si>
  <si>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</si>
  <si>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</si>
  <si>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</si>
  <si>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</si>
  <si>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</si>
  <si>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</si>
  <si>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</si>
  <si>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</si>
  <si>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</si>
  <si>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</si>
  <si>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</si>
  <si>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</si>
  <si>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</si>
  <si>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</si>
  <si>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</si>
  <si>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</si>
  <si>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</si>
  <si>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</si>
  <si>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</si>
  <si>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</si>
  <si>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</si>
  <si>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</si>
  <si>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</si>
  <si>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</si>
  <si>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</si>
  <si>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</si>
  <si>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</si>
  <si>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</si>
  <si>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</si>
  <si>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</si>
  <si>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</si>
  <si>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</si>
  <si>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</si>
  <si>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</si>
  <si>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</si>
  <si>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</si>
  <si>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</si>
  <si>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</si>
  <si>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</si>
  <si>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</si>
  <si>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</si>
  <si>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</si>
  <si>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</si>
  <si>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</si>
  <si>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</si>
  <si>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</si>
  <si>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</si>
  <si>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</si>
  <si>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</si>
  <si>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</si>
  <si>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</si>
  <si>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</si>
  <si>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</si>
  <si>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</si>
  <si>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</si>
  <si>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</si>
  <si>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</si>
  <si>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</si>
  <si>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</si>
  <si>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</si>
  <si>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</si>
  <si>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</si>
  <si>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</si>
  <si>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</si>
  <si>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</si>
  <si>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</si>
  <si>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</si>
  <si>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</si>
  <si>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</si>
  <si>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</si>
  <si>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</si>
  <si>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</si>
  <si>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</si>
  <si>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</si>
  <si>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</si>
  <si>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</si>
  <si>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</si>
  <si>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</si>
  <si>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</si>
  <si>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</si>
  <si>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</si>
  <si>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</si>
  <si>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</si>
  <si>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</si>
  <si>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</si>
  <si>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</si>
  <si>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</si>
  <si>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</si>
  <si>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</si>
  <si>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</si>
  <si>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</si>
  <si>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</si>
  <si>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</si>
  <si>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</si>
  <si>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</si>
  <si>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</si>
  <si>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</si>
  <si>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</si>
  <si>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</si>
  <si>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</si>
  <si>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</si>
  <si>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</si>
  <si>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</si>
  <si>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</si>
  <si>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</si>
  <si>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</si>
  <si>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</si>
  <si>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</si>
  <si>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</si>
  <si>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</si>
  <si>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</si>
  <si>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</si>
  <si>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</si>
  <si>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</si>
  <si>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</si>
  <si>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</si>
  <si>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</si>
  <si>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</si>
  <si>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</si>
  <si>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</si>
  <si>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</si>
  <si>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</si>
  <si>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</si>
  <si>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</si>
  <si>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</si>
  <si>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</si>
  <si>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</si>
  <si>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</si>
  <si>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</si>
  <si>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</si>
  <si>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</si>
  <si>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</si>
  <si>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</si>
  <si>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</si>
  <si>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</si>
  <si>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</si>
  <si>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</si>
  <si>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</si>
  <si>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</si>
  <si>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</si>
  <si>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</si>
  <si>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</si>
  <si>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</si>
  <si>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</si>
  <si>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</si>
  <si>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</si>
  <si>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</si>
  <si>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</si>
  <si>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</si>
  <si>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</si>
  <si>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</si>
  <si>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</si>
  <si>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</si>
  <si>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</si>
  <si>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</si>
  <si>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</si>
  <si>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</si>
  <si>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</si>
  <si>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</si>
  <si>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</si>
  <si>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</si>
  <si>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</si>
  <si>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</si>
  <si>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</si>
  <si>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</si>
  <si>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</si>
  <si>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</si>
  <si>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</si>
  <si>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</si>
  <si>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</si>
  <si>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</si>
  <si>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</si>
  <si>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</si>
  <si>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</si>
  <si>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</si>
  <si>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</si>
  <si>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</si>
  <si>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</si>
  <si>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</si>
  <si>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муниципальное бюджетное общеобразовательное учреждение "Малышевская средняя общеобразовательная школа" (МБОУ "Малышевская СОШ")</t>
  </si>
  <si>
    <t>171930, Тверская область, Максатихинский район, пос. Малышево, ул. Центральна,д.2</t>
  </si>
  <si>
    <t>директор</t>
  </si>
  <si>
    <t>Рябинина Н.В.</t>
  </si>
  <si>
    <t>8(48253)36323</t>
  </si>
  <si>
    <t>n-v-rjabinina@mail.ru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</si>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</sst>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4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30" fillId="14" borderId="16" xfId="0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14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3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3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" fillId="14" borderId="23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23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1" workbookViewId="0">
      <selection activeCell="BL38" sqref="BL38:CF38"/>
    </sheetView>
  </sheetViews>
  <sheetFormatPr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79" t="s">
        <v>143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1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82" t="s">
        <v>144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4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85" t="s">
        <v>385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spans="1:84" ht="15" customHeight="1"/>
    <row r="18" spans="1:84" ht="15" hidden="1" customHeight="1" thickBot="1">
      <c r="H18" s="82" t="s">
        <v>145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4"/>
    </row>
    <row r="19" spans="1:84" ht="15" customHeight="1" thickBot="1"/>
    <row r="20" spans="1:84" ht="35.1" customHeight="1">
      <c r="K20" s="104" t="s">
        <v>193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6"/>
    </row>
    <row r="21" spans="1:84" ht="15" customHeight="1" thickBot="1">
      <c r="K21" s="107" t="s">
        <v>153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9">
        <v>2022</v>
      </c>
      <c r="AP21" s="109"/>
      <c r="AQ21" s="109"/>
      <c r="AR21" s="110" t="s">
        <v>154</v>
      </c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1"/>
    </row>
    <row r="22" spans="1:84" ht="15" customHeight="1" thickBot="1"/>
    <row r="23" spans="1:84" ht="15" thickBot="1">
      <c r="A23" s="113" t="s">
        <v>146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82" t="s">
        <v>147</v>
      </c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4"/>
      <c r="BQ23" s="129" t="s">
        <v>152</v>
      </c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1"/>
      <c r="CD23" s="48"/>
      <c r="CE23" s="48"/>
      <c r="CF23" s="49"/>
    </row>
    <row r="24" spans="1:84" ht="54.95" customHeight="1">
      <c r="A24" s="139" t="s">
        <v>386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1"/>
      <c r="AY24" s="118" t="s">
        <v>308</v>
      </c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7"/>
      <c r="BO24" s="112" t="s">
        <v>401</v>
      </c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51"/>
    </row>
    <row r="25" spans="1:84" ht="30" customHeight="1">
      <c r="A25" s="136" t="s">
        <v>369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8"/>
      <c r="AY25" s="95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51"/>
    </row>
    <row r="26" spans="1:84" ht="24.95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4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51"/>
    </row>
    <row r="27" spans="1:84" ht="15.7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3"/>
      <c r="AY27" s="125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8"/>
      <c r="BP27" s="50"/>
      <c r="BQ27" s="50"/>
      <c r="BR27" s="50"/>
      <c r="BS27" s="82" t="s">
        <v>309</v>
      </c>
      <c r="BT27" s="83"/>
      <c r="BU27" s="83"/>
      <c r="BV27" s="83"/>
      <c r="BW27" s="83"/>
      <c r="BX27" s="83"/>
      <c r="BY27" s="83"/>
      <c r="BZ27" s="83"/>
      <c r="CA27" s="84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88" t="s">
        <v>148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 t="s">
        <v>417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1"/>
    </row>
    <row r="30" spans="1:84" ht="30" customHeight="1" thickBot="1">
      <c r="A30" s="132" t="s">
        <v>149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4" t="s">
        <v>418</v>
      </c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5"/>
    </row>
    <row r="31" spans="1:84" ht="13.5" customHeight="1" thickBot="1">
      <c r="A31" s="116" t="s">
        <v>150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82" t="s">
        <v>91</v>
      </c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4"/>
    </row>
    <row r="32" spans="1:84" ht="12.75" customHeight="1">
      <c r="A32" s="118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9"/>
      <c r="V32" s="123" t="s">
        <v>151</v>
      </c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3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3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7"/>
    </row>
    <row r="33" spans="1:85">
      <c r="A33" s="118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9"/>
      <c r="V33" s="123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3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3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7"/>
    </row>
    <row r="34" spans="1:85">
      <c r="A34" s="118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9"/>
      <c r="V34" s="123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3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3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7"/>
    </row>
    <row r="35" spans="1:85">
      <c r="A35" s="118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9"/>
      <c r="V35" s="123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3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3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7"/>
    </row>
    <row r="36" spans="1:8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125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5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8"/>
    </row>
    <row r="37" spans="1:85" ht="13.5" thickBot="1">
      <c r="A37" s="142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4"/>
      <c r="V37" s="142">
        <v>2</v>
      </c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4"/>
      <c r="AQ37" s="142">
        <v>3</v>
      </c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4"/>
      <c r="BL37" s="142">
        <v>4</v>
      </c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4"/>
    </row>
    <row r="38" spans="1:85" ht="13.5" thickBot="1">
      <c r="A38" s="145">
        <v>609564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7"/>
      <c r="V38" s="148">
        <v>71717641</v>
      </c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50"/>
      <c r="AQ38" s="148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50"/>
      <c r="BL38" s="148" t="s">
        <v>423</v>
      </c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50"/>
      <c r="CG38" s="76"/>
    </row>
  </sheetData>
  <sheetProtection password="DA49" sheet="1" objects="1" scenarios="1" selectLockedCells="1"/>
  <mergeCells count="38">
    <mergeCell ref="A37:U37"/>
    <mergeCell ref="V37:AP37"/>
    <mergeCell ref="AQ37:BK37"/>
    <mergeCell ref="BL37:CF37"/>
    <mergeCell ref="A38:U38"/>
    <mergeCell ref="V38:AP38"/>
    <mergeCell ref="AQ38:BK38"/>
    <mergeCell ref="BL38:CF38"/>
    <mergeCell ref="AY23:BM23"/>
    <mergeCell ref="BQ23:CC23"/>
    <mergeCell ref="A30:W30"/>
    <mergeCell ref="X30:CF30"/>
    <mergeCell ref="A25:AX25"/>
    <mergeCell ref="BS27:CA27"/>
    <mergeCell ref="AY27:BM27"/>
    <mergeCell ref="A24:AX24"/>
    <mergeCell ref="AY24:BM24"/>
    <mergeCell ref="A31:U36"/>
    <mergeCell ref="V31:CF31"/>
    <mergeCell ref="V32:AP36"/>
    <mergeCell ref="AQ32:BK36"/>
    <mergeCell ref="BL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K20:BU20"/>
    <mergeCell ref="K21:AN21"/>
    <mergeCell ref="AO21:AQ21"/>
    <mergeCell ref="AR21:BU21"/>
    <mergeCell ref="BO24:CE26"/>
    <mergeCell ref="A23:AX23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Q32" sqref="Q32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7" t="s">
        <v>84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hidden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20.100000000000001" customHeight="1">
      <c r="A18" s="16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9" t="s">
        <v>6</v>
      </c>
      <c r="P18" s="153" t="s">
        <v>60</v>
      </c>
      <c r="Q18" s="153"/>
    </row>
    <row r="19" spans="1:17" ht="39.950000000000003" customHeight="1">
      <c r="A19" s="17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0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P24" sqref="P24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.75" hidden="1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2.75" hidden="1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2.75" hidden="1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2.75" hidden="1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 hidden="1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 hidden="1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2.75" hidden="1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ht="12.75" hidden="1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2.75" hidden="1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39.950000000000003" customHeight="1">
      <c r="A12" s="167" t="s">
        <v>414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>
      <c r="A13" s="173" t="s">
        <v>413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3" t="s">
        <v>0</v>
      </c>
      <c r="B19" s="15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71">
        <v>1</v>
      </c>
      <c r="B20" s="17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2" t="s">
        <v>406</v>
      </c>
      <c r="B21" s="17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95" customHeight="1">
      <c r="A22" s="172" t="s">
        <v>415</v>
      </c>
      <c r="B22" s="17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72" t="s">
        <v>407</v>
      </c>
      <c r="B23" s="17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7</v>
      </c>
      <c r="Q23" s="12"/>
    </row>
    <row r="24" spans="1:17" ht="30" customHeight="1">
      <c r="A24" s="172" t="s">
        <v>405</v>
      </c>
      <c r="B24" s="17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5</v>
      </c>
      <c r="Q24" s="12"/>
    </row>
    <row r="26" spans="1:17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3" t="s">
        <v>94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5" t="s">
        <v>390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R22" sqref="R22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7" t="s">
        <v>99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s="12" customFormat="1">
      <c r="A17" s="175" t="s">
        <v>296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20.100000000000001" customHeight="1">
      <c r="A18" s="153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3" t="s">
        <v>6</v>
      </c>
      <c r="P18" s="166" t="s">
        <v>382</v>
      </c>
      <c r="Q18" s="166"/>
      <c r="R18" s="166"/>
    </row>
    <row r="19" spans="1:18" ht="30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Q29" sqref="Q29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3" t="s">
        <v>377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>
      <c r="A18" s="164" t="s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317</v>
      </c>
      <c r="Q21" s="4">
        <v>251</v>
      </c>
      <c r="R21" s="4">
        <v>6969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317</v>
      </c>
      <c r="Q22" s="4">
        <v>251</v>
      </c>
      <c r="R22" s="4">
        <v>2423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222</v>
      </c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4317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0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317</v>
      </c>
      <c r="Q26" s="4">
        <v>251</v>
      </c>
      <c r="R26" s="4">
        <v>6962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7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7" t="s">
        <v>165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3"/>
      <c r="P17" s="163"/>
    </row>
    <row r="18" spans="1:16">
      <c r="A18" s="164" t="s">
        <v>242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15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114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1169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P32" sqref="P32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20.100000000000001" customHeight="1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20.100000000000001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243</v>
      </c>
      <c r="Q18" s="176" t="s">
        <v>105</v>
      </c>
      <c r="R18" s="177"/>
    </row>
    <row r="19" spans="1:18" ht="20.100000000000001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P22+P26+P27</f>
        <v>76297.2</v>
      </c>
      <c r="Q21" s="42">
        <f>Q22+Q26+Q27</f>
        <v>76297.2</v>
      </c>
      <c r="R21" s="42">
        <v>0</v>
      </c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74591.7</v>
      </c>
      <c r="Q22" s="42">
        <f>Q23+Q24+Q25</f>
        <v>74591.7</v>
      </c>
      <c r="R22" s="42">
        <v>0</v>
      </c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47562.2</v>
      </c>
      <c r="Q23" s="42">
        <v>47562.2</v>
      </c>
      <c r="R23" s="42">
        <v>0</v>
      </c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11101.5</v>
      </c>
      <c r="Q24" s="42">
        <v>11101.5</v>
      </c>
      <c r="R24" s="42">
        <v>0</v>
      </c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15928</v>
      </c>
      <c r="Q25" s="42">
        <v>15928</v>
      </c>
      <c r="R25" s="42">
        <v>0</v>
      </c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1478</v>
      </c>
      <c r="Q26" s="42">
        <v>1478</v>
      </c>
      <c r="R26" s="42">
        <v>0</v>
      </c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227.5</v>
      </c>
      <c r="Q27" s="42">
        <v>227.5</v>
      </c>
      <c r="R27" s="42">
        <v>0</v>
      </c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v>0</v>
      </c>
      <c r="Q28" s="42">
        <v>0</v>
      </c>
      <c r="R28" s="42">
        <v>0</v>
      </c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149.69999999999999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152.30000000000001</v>
      </c>
    </row>
    <row r="32" spans="1:18" ht="50.1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25" workbookViewId="0">
      <selection activeCell="P40" sqref="P40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3" t="s">
        <v>124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20.100000000000001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122</v>
      </c>
      <c r="R18" s="153"/>
    </row>
    <row r="19" spans="1:18" ht="76.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P22+P26+P33+P34</f>
        <v>64220.4</v>
      </c>
      <c r="Q21" s="38">
        <f>Q22+Q26+Q33+Q34</f>
        <v>64220.4</v>
      </c>
      <c r="R21" s="38">
        <f>R22+R26+R33+R34</f>
        <v>18979.2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P23+P24+P25</f>
        <v>13615.7</v>
      </c>
      <c r="Q22" s="38">
        <f>Q23+Q24+Q25</f>
        <v>13615.7</v>
      </c>
      <c r="R22" s="38">
        <f>R23+R25</f>
        <v>13614.2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10456.4</v>
      </c>
      <c r="Q23" s="38">
        <v>10456.4</v>
      </c>
      <c r="R23" s="38">
        <v>10456.4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1.5</v>
      </c>
      <c r="Q24" s="38">
        <v>1.5</v>
      </c>
      <c r="R24" s="38">
        <v>0</v>
      </c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3157.8</v>
      </c>
      <c r="Q25" s="38">
        <v>3157.8</v>
      </c>
      <c r="R25" s="38">
        <v>3157.8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P27+P28+P29+P31+P32</f>
        <v>50469.9</v>
      </c>
      <c r="Q26" s="38">
        <f>Q27+Q28+Q29+Q31+Q32</f>
        <v>50469.9</v>
      </c>
      <c r="R26" s="38">
        <f>R27+R28+R29+R31+R32</f>
        <v>5230.2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12.6</v>
      </c>
      <c r="Q27" s="38">
        <v>12.6</v>
      </c>
      <c r="R27" s="38">
        <v>12.6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2980.4</v>
      </c>
      <c r="Q28" s="38">
        <v>2980.4</v>
      </c>
      <c r="R28" s="38">
        <v>2980.4</v>
      </c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1737</v>
      </c>
      <c r="Q29" s="38">
        <v>1737</v>
      </c>
      <c r="R29" s="38">
        <v>1737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45282.1</v>
      </c>
      <c r="Q31" s="38">
        <v>45282.1</v>
      </c>
      <c r="R31" s="38">
        <v>177.7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457.8</v>
      </c>
      <c r="Q32" s="38">
        <v>457.8</v>
      </c>
      <c r="R32" s="38">
        <v>322.5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90.1</v>
      </c>
      <c r="Q33" s="38">
        <v>90.1</v>
      </c>
      <c r="R33" s="38">
        <v>90.1</v>
      </c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44.7</v>
      </c>
      <c r="Q34" s="38">
        <v>44.7</v>
      </c>
      <c r="R34" s="38">
        <v>44.7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P36+P39</f>
        <v>12074.2</v>
      </c>
      <c r="Q35" s="38">
        <f>Q36+Q39</f>
        <v>12074.2</v>
      </c>
      <c r="R35" s="38">
        <f>R36+R39</f>
        <v>1236.7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9578</v>
      </c>
      <c r="Q36" s="38">
        <v>9578</v>
      </c>
      <c r="R36" s="38">
        <v>198.3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2496.1999999999998</v>
      </c>
      <c r="Q39" s="38">
        <v>2496.1999999999998</v>
      </c>
      <c r="R39" s="38">
        <v>1038.4000000000001</v>
      </c>
    </row>
    <row r="40" spans="1:18" ht="35.1" customHeight="1">
      <c r="A40" s="23" t="s">
        <v>303</v>
      </c>
      <c r="O40" s="24">
        <v>20</v>
      </c>
      <c r="P40" s="6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Y26" sqref="Y26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3" t="s">
        <v>137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>
      <c r="A16" s="164" t="s">
        <v>252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30" customHeight="1">
      <c r="A17" s="153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3" t="s">
        <v>6</v>
      </c>
      <c r="P17" s="153" t="s">
        <v>125</v>
      </c>
      <c r="Q17" s="153"/>
      <c r="R17" s="153" t="s">
        <v>126</v>
      </c>
      <c r="S17" s="153"/>
      <c r="T17" s="153"/>
      <c r="U17" s="153" t="s">
        <v>127</v>
      </c>
      <c r="V17" s="153"/>
      <c r="W17" s="153"/>
      <c r="X17" s="153"/>
      <c r="Y17" s="153"/>
      <c r="Z17" s="153"/>
    </row>
    <row r="18" spans="1:26" ht="30" customHeight="1">
      <c r="A18" s="15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/>
      <c r="P18" s="153" t="s">
        <v>393</v>
      </c>
      <c r="Q18" s="153" t="s">
        <v>392</v>
      </c>
      <c r="R18" s="153" t="s">
        <v>139</v>
      </c>
      <c r="S18" s="153"/>
      <c r="T18" s="153" t="s">
        <v>304</v>
      </c>
      <c r="U18" s="153" t="s">
        <v>138</v>
      </c>
      <c r="V18" s="153"/>
      <c r="W18" s="153"/>
      <c r="X18" s="153" t="s">
        <v>128</v>
      </c>
      <c r="Y18" s="153"/>
      <c r="Z18" s="153"/>
    </row>
    <row r="19" spans="1:26" ht="54.9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129</v>
      </c>
      <c r="S19" s="11" t="s">
        <v>391</v>
      </c>
      <c r="T19" s="153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P22+P24+P28</f>
        <v>30.9</v>
      </c>
      <c r="Q21" s="38">
        <v>0</v>
      </c>
      <c r="R21" s="38">
        <f>R22+R24+R28</f>
        <v>10538.2</v>
      </c>
      <c r="S21" s="38">
        <f>S22+S24+S28</f>
        <v>283.39999999999998</v>
      </c>
      <c r="T21" s="38">
        <v>0</v>
      </c>
      <c r="U21" s="38">
        <f>U22+U24+U28</f>
        <v>10538.2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</f>
        <v>2.5</v>
      </c>
      <c r="Q22" s="38">
        <v>0</v>
      </c>
      <c r="R22" s="38">
        <f>R23</f>
        <v>993.1</v>
      </c>
      <c r="S22" s="38">
        <v>0</v>
      </c>
      <c r="T22" s="38">
        <v>0</v>
      </c>
      <c r="U22" s="38">
        <f>U23</f>
        <v>993.1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2.5</v>
      </c>
      <c r="Q23" s="38">
        <v>0</v>
      </c>
      <c r="R23" s="38">
        <v>993.1</v>
      </c>
      <c r="S23" s="38">
        <v>0</v>
      </c>
      <c r="T23" s="38">
        <v>0</v>
      </c>
      <c r="U23" s="38">
        <v>993.1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f>P25</f>
        <v>17.2</v>
      </c>
      <c r="Q24" s="38">
        <v>0</v>
      </c>
      <c r="R24" s="38">
        <f>R25</f>
        <v>6926.2</v>
      </c>
      <c r="S24" s="38">
        <f>S25</f>
        <v>54.2</v>
      </c>
      <c r="T24" s="38">
        <v>0</v>
      </c>
      <c r="U24" s="38">
        <f>U25</f>
        <v>6926.2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17.2</v>
      </c>
      <c r="Q25" s="38">
        <v>0</v>
      </c>
      <c r="R25" s="38">
        <v>6926.2</v>
      </c>
      <c r="S25" s="38">
        <v>54.2</v>
      </c>
      <c r="T25" s="38">
        <v>0</v>
      </c>
      <c r="U25" s="38">
        <v>6926.2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11.2</v>
      </c>
      <c r="Q28" s="38">
        <v>0</v>
      </c>
      <c r="R28" s="38">
        <v>2618.9</v>
      </c>
      <c r="S28" s="38">
        <v>229.2</v>
      </c>
      <c r="T28" s="38">
        <v>0</v>
      </c>
      <c r="U28" s="38">
        <v>2618.9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5" t="s">
        <v>398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>
      <c r="A34" s="165" t="s">
        <v>397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>
      <c r="A35" s="165" t="s">
        <v>396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>
      <c r="A36" s="165" t="s">
        <v>395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Q26" sqref="Q26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3" t="s">
        <v>141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>
      <c r="A18" s="164" t="s">
        <v>142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91</v>
      </c>
      <c r="Q21" s="38">
        <v>89.5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31</v>
      </c>
      <c r="Q22" s="38">
        <v>30.5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55</v>
      </c>
      <c r="Q23" s="38">
        <v>52.5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5</v>
      </c>
      <c r="Q24" s="38">
        <v>6.5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T15" zoomScaleNormal="100" workbookViewId="0">
      <selection activeCell="P23" sqref="P23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4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20.100000000000001" customHeight="1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>
      <c r="A17" s="156" t="s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>
      <c r="A18" s="152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2" t="s">
        <v>6</v>
      </c>
      <c r="P18" s="153" t="s">
        <v>257</v>
      </c>
      <c r="Q18" s="153" t="s">
        <v>258</v>
      </c>
      <c r="R18" s="153" t="s">
        <v>256</v>
      </c>
      <c r="S18" s="158" t="s">
        <v>259</v>
      </c>
      <c r="T18" s="153" t="s">
        <v>260</v>
      </c>
      <c r="U18" s="153" t="s">
        <v>261</v>
      </c>
      <c r="V18" s="153" t="s">
        <v>262</v>
      </c>
      <c r="W18" s="153" t="s">
        <v>253</v>
      </c>
      <c r="X18" s="153" t="s">
        <v>263</v>
      </c>
      <c r="Y18" s="153" t="s">
        <v>254</v>
      </c>
      <c r="Z18" s="153" t="s">
        <v>255</v>
      </c>
      <c r="AA18" s="153" t="s">
        <v>264</v>
      </c>
      <c r="AB18" s="153" t="s">
        <v>368</v>
      </c>
      <c r="AC18" s="153" t="s">
        <v>62</v>
      </c>
      <c r="AD18" s="157" t="s">
        <v>402</v>
      </c>
      <c r="AE18" s="157"/>
      <c r="AF18" s="157"/>
      <c r="AG18" s="157"/>
      <c r="AH18" s="157"/>
      <c r="AI18" s="157"/>
      <c r="AJ18" s="157"/>
      <c r="AK18" s="157"/>
    </row>
    <row r="19" spans="1:37" ht="60" customHeight="1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53"/>
      <c r="S19" s="158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1</v>
      </c>
      <c r="S21" s="4">
        <v>2</v>
      </c>
      <c r="T21" s="4">
        <v>1</v>
      </c>
      <c r="U21" s="4">
        <v>0</v>
      </c>
      <c r="V21" s="4">
        <v>2</v>
      </c>
      <c r="W21" s="4">
        <v>0</v>
      </c>
      <c r="X21" s="4">
        <v>2</v>
      </c>
      <c r="Y21" s="4">
        <v>2</v>
      </c>
      <c r="Z21" s="4">
        <v>0</v>
      </c>
      <c r="AA21" s="4">
        <v>2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</v>
      </c>
      <c r="AK21" s="4">
        <v>0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23</v>
      </c>
    </row>
    <row r="25" spans="1:37" ht="30" customHeight="1">
      <c r="A25" s="151" t="s">
        <v>384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73"/>
      <c r="AA25" s="73"/>
      <c r="AB25" s="73"/>
      <c r="AC25" s="73"/>
    </row>
  </sheetData>
  <sheetProtection password="DA49" sheet="1" objects="1" scenarios="1" selectLockedCells="1"/>
  <mergeCells count="21">
    <mergeCell ref="A15:AK15"/>
    <mergeCell ref="A16:AK16"/>
    <mergeCell ref="A17:AK17"/>
    <mergeCell ref="Z18:Z19"/>
    <mergeCell ref="AA18:AA19"/>
    <mergeCell ref="AB18:AB19"/>
    <mergeCell ref="R18:R19"/>
    <mergeCell ref="T18:T19"/>
    <mergeCell ref="AC18:AC19"/>
    <mergeCell ref="V18:V19"/>
    <mergeCell ref="AD18:AK18"/>
    <mergeCell ref="S18:S19"/>
    <mergeCell ref="A25:Y25"/>
    <mergeCell ref="A18:A19"/>
    <mergeCell ref="O18:O19"/>
    <mergeCell ref="P18:P19"/>
    <mergeCell ref="Q18:Q19"/>
    <mergeCell ref="U18:U19"/>
    <mergeCell ref="W18:W19"/>
    <mergeCell ref="Y18:Y19"/>
    <mergeCell ref="X18:X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4" sqref="P24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9" t="s">
        <v>367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6140.4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34.200000000000003</v>
      </c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6106.2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4681.8999999999996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2548.1999999999998</v>
      </c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212</v>
      </c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0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0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12.6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0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>
        <v>1199.7</v>
      </c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abSelected="1" topLeftCell="A17" workbookViewId="0">
      <selection activeCell="P23" sqref="P23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4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27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6140.4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0</v>
      </c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6140.4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2" t="s">
        <v>419</v>
      </c>
      <c r="P30" s="182"/>
      <c r="Q30" s="182"/>
      <c r="R30" s="71"/>
      <c r="S30" s="182" t="s">
        <v>420</v>
      </c>
      <c r="T30" s="182"/>
      <c r="U30" s="182"/>
      <c r="V30" s="71"/>
      <c r="W30" s="179"/>
      <c r="X30" s="179"/>
      <c r="Y30" s="71"/>
      <c r="Z30" s="71"/>
      <c r="AA30" s="71"/>
    </row>
    <row r="31" spans="1:27">
      <c r="O31" s="180" t="s">
        <v>189</v>
      </c>
      <c r="P31" s="180"/>
      <c r="Q31" s="180"/>
      <c r="S31" s="180" t="s">
        <v>364</v>
      </c>
      <c r="T31" s="180"/>
      <c r="U31" s="180"/>
      <c r="W31" s="181" t="s">
        <v>190</v>
      </c>
      <c r="X31" s="181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6"/>
      <c r="X32" s="186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2" t="s">
        <v>421</v>
      </c>
      <c r="P33" s="182"/>
      <c r="Q33" s="182"/>
      <c r="S33" s="182" t="s">
        <v>422</v>
      </c>
      <c r="T33" s="182"/>
      <c r="U33" s="182"/>
      <c r="W33" s="187"/>
      <c r="X33" s="187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3" t="s">
        <v>191</v>
      </c>
      <c r="P34" s="183"/>
      <c r="Q34" s="183"/>
      <c r="S34" s="184" t="s">
        <v>365</v>
      </c>
      <c r="T34" s="184"/>
      <c r="U34" s="184"/>
      <c r="W34" s="185" t="s">
        <v>192</v>
      </c>
      <c r="X34" s="185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Q22" sqref="Q22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9" t="s">
        <v>327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>
      <c r="A16" s="161" t="s">
        <v>370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>
      <c r="A17" s="160" t="s">
        <v>339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>
      <c r="A18" s="152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2" t="s">
        <v>6</v>
      </c>
      <c r="P18" s="153" t="s">
        <v>338</v>
      </c>
      <c r="Q18" s="153" t="s">
        <v>328</v>
      </c>
      <c r="R18" s="162" t="s">
        <v>337</v>
      </c>
      <c r="S18" s="162"/>
      <c r="T18" s="162"/>
      <c r="U18" s="162"/>
      <c r="V18" s="162"/>
      <c r="W18" s="162"/>
      <c r="X18" s="162"/>
      <c r="Y18" s="162"/>
    </row>
    <row r="19" spans="1:25" ht="38.25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1968</v>
      </c>
      <c r="Q21" s="75">
        <v>2022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1982</v>
      </c>
      <c r="Q22" s="75"/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25" workbookViewId="0">
      <selection activeCell="Q42" sqref="Q42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3" t="s">
        <v>197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8">
      <c r="A17" s="164" t="s">
        <v>196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8" ht="15" customHeight="1">
      <c r="A18" s="153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3" t="s">
        <v>6</v>
      </c>
      <c r="P18" s="166" t="s">
        <v>372</v>
      </c>
      <c r="Q18" s="166"/>
    </row>
    <row r="19" spans="1:18" ht="80.099999999999994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0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0</v>
      </c>
      <c r="Q33" s="4">
        <v>0</v>
      </c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0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0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0</v>
      </c>
      <c r="Q42" s="4">
        <v>0</v>
      </c>
      <c r="R42" s="20"/>
    </row>
    <row r="43" spans="1:18" ht="35.1" customHeight="1">
      <c r="A43" s="23" t="s">
        <v>28</v>
      </c>
      <c r="O43" s="24">
        <v>23</v>
      </c>
      <c r="P43" s="6">
        <v>18</v>
      </c>
    </row>
    <row r="44" spans="1:18" ht="25.5">
      <c r="A44" s="30" t="s">
        <v>29</v>
      </c>
      <c r="O44" s="24">
        <v>24</v>
      </c>
      <c r="P44" s="6">
        <v>13</v>
      </c>
    </row>
    <row r="45" spans="1:18" ht="15.75">
      <c r="A45" s="30" t="s">
        <v>30</v>
      </c>
      <c r="O45" s="24">
        <v>25</v>
      </c>
      <c r="P45" s="25">
        <v>14</v>
      </c>
    </row>
    <row r="46" spans="1:18" ht="25.5">
      <c r="A46" s="30" t="s">
        <v>317</v>
      </c>
      <c r="O46" s="24">
        <v>26</v>
      </c>
      <c r="P46" s="6">
        <v>9</v>
      </c>
    </row>
    <row r="47" spans="1:18">
      <c r="A47" s="31"/>
    </row>
    <row r="48" spans="1:18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xWindow="499" yWindow="666"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Q24" sqref="Q24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3" t="s">
        <v>288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>
      <c r="A18" s="164" t="s">
        <v>31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22</v>
      </c>
      <c r="Q21" s="4">
        <v>22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39</v>
      </c>
      <c r="Q22" s="4">
        <v>39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4</v>
      </c>
      <c r="Q23" s="4">
        <v>4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65</v>
      </c>
      <c r="Q24" s="4">
        <v>65</v>
      </c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3</v>
      </c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62</v>
      </c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T24" sqref="T24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7" t="s">
        <v>290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>
      <c r="A17" s="164" t="s">
        <v>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</row>
    <row r="18" spans="1:20" ht="30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291</v>
      </c>
      <c r="Q18" s="153" t="s">
        <v>292</v>
      </c>
      <c r="R18" s="153" t="s">
        <v>293</v>
      </c>
      <c r="S18" s="153"/>
      <c r="T18" s="153"/>
    </row>
    <row r="19" spans="1:20" ht="35.1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31</v>
      </c>
      <c r="Q21" s="4">
        <v>31</v>
      </c>
      <c r="R21" s="4">
        <v>0</v>
      </c>
      <c r="S21" s="4">
        <v>11</v>
      </c>
      <c r="T21" s="4">
        <v>20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55</v>
      </c>
      <c r="Q22" s="4">
        <v>27</v>
      </c>
      <c r="R22" s="4">
        <v>0</v>
      </c>
      <c r="S22" s="4">
        <v>4</v>
      </c>
      <c r="T22" s="4">
        <v>50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</v>
      </c>
      <c r="Q23" s="4">
        <v>1</v>
      </c>
      <c r="R23" s="4">
        <v>0</v>
      </c>
      <c r="S23" s="4">
        <v>0</v>
      </c>
      <c r="T23" s="4">
        <v>5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91</v>
      </c>
      <c r="Q24" s="4">
        <v>59</v>
      </c>
      <c r="R24" s="4">
        <v>0</v>
      </c>
      <c r="S24" s="4">
        <v>15</v>
      </c>
      <c r="T24" s="4">
        <v>75</v>
      </c>
    </row>
    <row r="25" spans="1:20" ht="45" customHeight="1">
      <c r="A25" s="23" t="s">
        <v>387</v>
      </c>
      <c r="O25" s="24">
        <v>5</v>
      </c>
      <c r="P25" s="6">
        <v>80</v>
      </c>
    </row>
    <row r="26" spans="1:20" ht="15.75">
      <c r="A26" s="31" t="s">
        <v>41</v>
      </c>
      <c r="O26" s="24">
        <v>6</v>
      </c>
      <c r="P26" s="6"/>
    </row>
    <row r="28" spans="1:20">
      <c r="A28" s="165" t="s">
        <v>411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T28" sqref="T28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3" t="s">
        <v>55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64" t="s">
        <v>43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ht="22.5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44</v>
      </c>
      <c r="Q18" s="153" t="s">
        <v>45</v>
      </c>
      <c r="R18" s="153" t="s">
        <v>46</v>
      </c>
      <c r="S18" s="153"/>
      <c r="T18" s="153"/>
      <c r="U18" s="153"/>
    </row>
    <row r="19" spans="1:21" ht="30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78">
        <f>P22+P24+P26+P27</f>
        <v>3255</v>
      </c>
      <c r="Q21" s="78">
        <f>Q22+Q24+Q26+Q27</f>
        <v>0</v>
      </c>
      <c r="R21" s="78">
        <f>R22+R24+R26+R27</f>
        <v>0</v>
      </c>
      <c r="S21" s="78">
        <f>S22+S24+S26+S27</f>
        <v>3255</v>
      </c>
      <c r="T21" s="78">
        <v>0</v>
      </c>
      <c r="U21" s="78">
        <v>0</v>
      </c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8">
        <v>1175</v>
      </c>
      <c r="Q22" s="78">
        <v>0</v>
      </c>
      <c r="R22" s="78">
        <v>0</v>
      </c>
      <c r="S22" s="78">
        <v>1175</v>
      </c>
      <c r="T22" s="78">
        <v>0</v>
      </c>
      <c r="U22" s="78"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8">
        <v>328</v>
      </c>
      <c r="Q23" s="78">
        <v>0</v>
      </c>
      <c r="R23" s="78">
        <v>0</v>
      </c>
      <c r="S23" s="78">
        <v>328</v>
      </c>
      <c r="T23" s="78">
        <v>0</v>
      </c>
      <c r="U23" s="78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8">
        <v>132</v>
      </c>
      <c r="Q24" s="78">
        <v>0</v>
      </c>
      <c r="R24" s="78">
        <v>0</v>
      </c>
      <c r="S24" s="78">
        <v>132</v>
      </c>
      <c r="T24" s="78">
        <v>0</v>
      </c>
      <c r="U24" s="78"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8">
        <v>70</v>
      </c>
      <c r="Q25" s="78">
        <v>0</v>
      </c>
      <c r="R25" s="78">
        <v>0</v>
      </c>
      <c r="S25" s="78">
        <v>70</v>
      </c>
      <c r="T25" s="78">
        <v>0</v>
      </c>
      <c r="U25" s="78"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8">
        <v>63</v>
      </c>
      <c r="Q26" s="78">
        <v>0</v>
      </c>
      <c r="R26" s="78">
        <v>0</v>
      </c>
      <c r="S26" s="78">
        <v>63</v>
      </c>
      <c r="T26" s="78">
        <v>0</v>
      </c>
      <c r="U26" s="78">
        <v>0</v>
      </c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8">
        <v>1885</v>
      </c>
      <c r="Q27" s="78">
        <v>0</v>
      </c>
      <c r="R27" s="78">
        <v>0</v>
      </c>
      <c r="S27" s="78">
        <v>1885</v>
      </c>
      <c r="T27" s="78">
        <v>0</v>
      </c>
      <c r="U27" s="78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78">
        <v>32222</v>
      </c>
      <c r="Q28" s="78">
        <v>0</v>
      </c>
      <c r="R28" s="78">
        <v>0</v>
      </c>
      <c r="S28" s="78">
        <v>32222</v>
      </c>
      <c r="T28" s="78">
        <v>0</v>
      </c>
      <c r="U28" s="78">
        <v>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78">
        <v>7591</v>
      </c>
      <c r="Q29" s="78">
        <v>0</v>
      </c>
      <c r="R29" s="78">
        <v>0</v>
      </c>
      <c r="S29" s="78">
        <v>7591</v>
      </c>
      <c r="T29" s="78">
        <v>0</v>
      </c>
      <c r="U29" s="78">
        <v>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78">
        <v>5500</v>
      </c>
      <c r="Q30" s="78">
        <v>0</v>
      </c>
      <c r="R30" s="78">
        <v>0</v>
      </c>
      <c r="S30" s="78">
        <v>5500</v>
      </c>
      <c r="T30" s="78">
        <v>0</v>
      </c>
      <c r="U30" s="78">
        <v>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44" workbookViewId="0">
      <selection activeCell="P24" sqref="P24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7" t="s">
        <v>295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78">
        <v>1</v>
      </c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8">
        <v>0</v>
      </c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8">
        <v>0</v>
      </c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8">
        <v>0</v>
      </c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8">
        <v>0</v>
      </c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78">
        <v>0</v>
      </c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8">
        <v>0</v>
      </c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78">
        <v>0</v>
      </c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8">
        <v>0</v>
      </c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78">
        <v>0</v>
      </c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78">
        <v>0</v>
      </c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78">
        <v>0</v>
      </c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78">
        <v>0</v>
      </c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78">
        <v>0</v>
      </c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78">
        <v>0</v>
      </c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78">
        <v>0</v>
      </c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78">
        <v>0</v>
      </c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78">
        <v>0</v>
      </c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78">
        <v>0</v>
      </c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78">
        <v>0</v>
      </c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78">
        <v>0</v>
      </c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78">
        <v>0</v>
      </c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78">
        <v>0</v>
      </c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78">
        <v>0</v>
      </c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78">
        <v>0</v>
      </c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78">
        <v>0</v>
      </c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78">
        <v>0</v>
      </c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78">
        <v>0</v>
      </c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78">
        <v>0</v>
      </c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78">
        <v>0</v>
      </c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78">
        <v>0</v>
      </c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78">
        <v>0</v>
      </c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78">
        <v>0</v>
      </c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78">
        <v>0</v>
      </c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78">
        <v>0</v>
      </c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78">
        <v>0</v>
      </c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78">
        <v>0</v>
      </c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78">
        <v>0</v>
      </c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78">
        <v>0</v>
      </c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78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21" workbookViewId="0">
      <selection activeCell="P31" sqref="P3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3" t="s">
        <v>61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39.950000000000003" customHeight="1">
      <c r="A16" s="167" t="s">
        <v>72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9">
      <c r="A17" s="164" t="s">
        <v>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9" ht="30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166</v>
      </c>
      <c r="R18" s="153"/>
      <c r="S18" s="12"/>
    </row>
    <row r="19" spans="1:19" ht="80.099999999999994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77">
        <v>65</v>
      </c>
      <c r="Q21" s="77">
        <v>60</v>
      </c>
      <c r="R21" s="77">
        <v>7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77">
        <v>50</v>
      </c>
      <c r="Q22" s="77">
        <v>47</v>
      </c>
      <c r="R22" s="77">
        <v>7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77">
        <v>0</v>
      </c>
      <c r="Q23" s="77">
        <v>0</v>
      </c>
      <c r="R23" s="77">
        <v>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77">
        <v>65</v>
      </c>
      <c r="Q24" s="77">
        <v>60</v>
      </c>
      <c r="R24" s="77">
        <v>7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77">
        <v>65</v>
      </c>
      <c r="Q25" s="77">
        <v>60</v>
      </c>
      <c r="R25" s="77">
        <v>7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77">
        <v>65</v>
      </c>
      <c r="Q26" s="77">
        <v>60</v>
      </c>
      <c r="R26" s="77">
        <v>7</v>
      </c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77">
        <v>11</v>
      </c>
      <c r="Q27" s="77">
        <v>11</v>
      </c>
      <c r="R27" s="77">
        <v>3</v>
      </c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78">
        <v>0</v>
      </c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78">
        <v>0</v>
      </c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78">
        <v>15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78">
        <v>13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78">
        <v>8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78">
        <v>0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78">
        <v>15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78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2020-03-05T09:46:11Z</cp:lastPrinted>
  <dcterms:created xsi:type="dcterms:W3CDTF">2015-09-16T13:44:33Z</dcterms:created>
  <dcterms:modified xsi:type="dcterms:W3CDTF">2023-03-30T08:05:07Z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